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яцев" sheetId="1" r:id="rId1"/>
    <sheet name="Лист2" sheetId="2" r:id="rId2"/>
    <sheet name="полугодие" sheetId="3" r:id="rId3"/>
  </sheets>
  <definedNames/>
  <calcPr fullCalcOnLoad="1"/>
</workbook>
</file>

<file path=xl/sharedStrings.xml><?xml version="1.0" encoding="utf-8"?>
<sst xmlns="http://schemas.openxmlformats.org/spreadsheetml/2006/main" count="200" uniqueCount="71">
  <si>
    <t>Федеральная антимонопольная служба</t>
  </si>
  <si>
    <t>Финансовое управление</t>
  </si>
  <si>
    <t>Отчет о финансовых результатах</t>
  </si>
  <si>
    <t>Исполнение ЛБО на отчетную дату, %</t>
  </si>
  <si>
    <t>Всего:</t>
  </si>
  <si>
    <t>Справочные данные:</t>
  </si>
  <si>
    <t>Штатная численность:</t>
  </si>
  <si>
    <t>Общая площадь занимаемых помещений, кв.м:</t>
  </si>
  <si>
    <t>Данные об Исполнителе:</t>
  </si>
  <si>
    <t>-</t>
  </si>
  <si>
    <t>Фактическая численность на конец отчетного периода:</t>
  </si>
  <si>
    <t>Процент укомплектованности штата:</t>
  </si>
  <si>
    <t>Площадь на единицу штатной численности, кв.м:</t>
  </si>
  <si>
    <t>Госслужащие</t>
  </si>
  <si>
    <t>Обсл. персонал</t>
  </si>
  <si>
    <t>221 КОСГУ:</t>
  </si>
  <si>
    <t>224 КОСГУ:</t>
  </si>
  <si>
    <t>212 КОСГУ:</t>
  </si>
  <si>
    <t>Годовые ЛБО (тыс.руб.)</t>
  </si>
  <si>
    <t>Объем расходов (тыс.руб.)</t>
  </si>
  <si>
    <t>222 КОСГУ:</t>
  </si>
  <si>
    <t>225 КОСГУ:</t>
  </si>
  <si>
    <t>226 КОСГУ:</t>
  </si>
  <si>
    <t>340 КОСГУ:</t>
  </si>
  <si>
    <t>121 ВР "Фонд оплаты труда и страховые взносы"</t>
  </si>
  <si>
    <t>211 КОСГУ:</t>
  </si>
  <si>
    <t>213 КОСГУ:</t>
  </si>
  <si>
    <t>государственные служащие</t>
  </si>
  <si>
    <t xml:space="preserve">обслуживающий персонал </t>
  </si>
  <si>
    <t xml:space="preserve">государственные служащие </t>
  </si>
  <si>
    <t>122 ВР "Иные выплаты персоналу, за исключением фонда оплаты труда"</t>
  </si>
  <si>
    <t xml:space="preserve">суточные </t>
  </si>
  <si>
    <t xml:space="preserve">222 КОСГУ проезд в командировки, на семинары </t>
  </si>
  <si>
    <t>226 КОСГУ проживание</t>
  </si>
  <si>
    <t xml:space="preserve">оплата проезда в отпуск северян </t>
  </si>
  <si>
    <t>242 ВР "Закупка товаров, работ, услуг в сфере информационно-коммуникационных технологий"</t>
  </si>
  <si>
    <t xml:space="preserve">интернет </t>
  </si>
  <si>
    <t xml:space="preserve">местная связь </t>
  </si>
  <si>
    <t xml:space="preserve">междугородняя связь </t>
  </si>
  <si>
    <t xml:space="preserve">прочее </t>
  </si>
  <si>
    <t xml:space="preserve">224 КОСГУ аренда компьютерной и оргтехники </t>
  </si>
  <si>
    <t xml:space="preserve">225 КОСГУ содержание компьютерной и оргтехники </t>
  </si>
  <si>
    <t>226 КОСГУ сопровождение ПО</t>
  </si>
  <si>
    <t>310 КОСГУ приобретение компьютерной и оргтехники</t>
  </si>
  <si>
    <t>340 КОСГУ комплектующие к компьютерной и оргтехнике</t>
  </si>
  <si>
    <t>сотовая связь</t>
  </si>
  <si>
    <t xml:space="preserve">почта </t>
  </si>
  <si>
    <t xml:space="preserve">фельдсвязь </t>
  </si>
  <si>
    <t xml:space="preserve">наем транспорта </t>
  </si>
  <si>
    <t xml:space="preserve">проезд в командировки, на семинары </t>
  </si>
  <si>
    <t xml:space="preserve">223 КОСГУ коммунальные услуги </t>
  </si>
  <si>
    <t>аренда помещения для управления</t>
  </si>
  <si>
    <t>прочее</t>
  </si>
  <si>
    <t xml:space="preserve">содержание помещений </t>
  </si>
  <si>
    <t xml:space="preserve">ремонт помещений </t>
  </si>
  <si>
    <t xml:space="preserve">содержание автотранспорта </t>
  </si>
  <si>
    <t xml:space="preserve">охрана </t>
  </si>
  <si>
    <t xml:space="preserve">проживание </t>
  </si>
  <si>
    <t>310 КОСГУ основные средства</t>
  </si>
  <si>
    <t xml:space="preserve">ГСМ </t>
  </si>
  <si>
    <t>канцтовары</t>
  </si>
  <si>
    <t>бумага</t>
  </si>
  <si>
    <t>хозтовары</t>
  </si>
  <si>
    <t xml:space="preserve">автозапчасти </t>
  </si>
  <si>
    <t xml:space="preserve">244 ВР "Прочая закупка товаров, работ и услуг для         государственных нужд" </t>
  </si>
  <si>
    <t>Полугодие 2012 года</t>
  </si>
  <si>
    <t>Ханты-Мансийское УФАС России</t>
  </si>
  <si>
    <t>Буланова Екатерина Сергеевна</t>
  </si>
  <si>
    <t>Телефон: (3467) 333-458</t>
  </si>
  <si>
    <t>E-mail: to86-bulanova@fas.gov.ru</t>
  </si>
  <si>
    <t>9 месяцев 2012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</si>
</sst>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%"/>
    <numFmt numFmtId="182" formatCode="#,##0.0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181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indent="1"/>
    </xf>
    <xf numFmtId="18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indent="1"/>
    </xf>
    <xf numFmtId="0" fontId="2" fillId="0" borderId="0" xfId="0" applyFont="1" applyAlignment="1">
      <alignment horizontal="left" indent="5"/>
    </xf>
    <xf numFmtId="10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wrapText="1"/>
    </xf>
    <xf numFmtId="182" fontId="4" fillId="0" borderId="10" xfId="0" applyNumberFormat="1" applyFont="1" applyFill="1" applyBorder="1" applyAlignment="1">
      <alignment horizontal="center" vertical="center"/>
    </xf>
    <xf numFmtId="182" fontId="4" fillId="34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4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81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82" fontId="9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182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181" fontId="10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1">
      <selection activeCell="G68" sqref="G68"/>
    </sheetView>
  </sheetViews>
  <sheetFormatPr defaultColWidth="9.140625" defaultRowHeight="12.75"/>
  <cols>
    <col min="1" max="1" width="59.00390625" style="1" bestFit="1" customWidth="1"/>
    <col min="2" max="2" width="14.140625" style="1" bestFit="1" customWidth="1"/>
    <col min="3" max="3" width="16.28125" style="1" bestFit="1" customWidth="1"/>
    <col min="4" max="4" width="17.28125" style="1" bestFit="1" customWidth="1"/>
    <col min="5" max="16384" width="9.140625" style="1" customWidth="1"/>
  </cols>
  <sheetData>
    <row r="1" spans="3:4" ht="15.75">
      <c r="C1" s="36" t="s">
        <v>1</v>
      </c>
      <c r="D1" s="36"/>
    </row>
    <row r="2" spans="1:4" ht="22.5">
      <c r="A2" s="37" t="s">
        <v>0</v>
      </c>
      <c r="B2" s="37"/>
      <c r="C2" s="37"/>
      <c r="D2" s="37"/>
    </row>
    <row r="3" spans="1:4" ht="21" thickBot="1">
      <c r="A3" s="38" t="s">
        <v>66</v>
      </c>
      <c r="B3" s="38"/>
      <c r="C3" s="38"/>
      <c r="D3" s="38"/>
    </row>
    <row r="4" spans="1:4" ht="20.25">
      <c r="A4" s="39" t="s">
        <v>2</v>
      </c>
      <c r="B4" s="39"/>
      <c r="C4" s="39"/>
      <c r="D4" s="39"/>
    </row>
    <row r="5" spans="1:4" ht="18.75">
      <c r="A5" s="41" t="s">
        <v>70</v>
      </c>
      <c r="B5" s="41"/>
      <c r="C5" s="41"/>
      <c r="D5" s="41"/>
    </row>
    <row r="6" spans="1:4" s="2" customFormat="1" ht="25.5">
      <c r="A6" s="15"/>
      <c r="B6" s="16" t="s">
        <v>18</v>
      </c>
      <c r="C6" s="16" t="s">
        <v>19</v>
      </c>
      <c r="D6" s="16" t="s">
        <v>3</v>
      </c>
    </row>
    <row r="7" spans="1:4" ht="15.75">
      <c r="A7" s="30" t="s">
        <v>24</v>
      </c>
      <c r="B7" s="31">
        <f>SUM(B8,B11)</f>
        <v>14924.3</v>
      </c>
      <c r="C7" s="31">
        <f>SUM(C8,C11)</f>
        <v>11103.179999999998</v>
      </c>
      <c r="D7" s="35">
        <f>C7/B7</f>
        <v>0.7439665511950309</v>
      </c>
    </row>
    <row r="8" spans="1:4" ht="15.75">
      <c r="A8" s="33" t="s">
        <v>25</v>
      </c>
      <c r="B8" s="19">
        <v>11462.5</v>
      </c>
      <c r="C8" s="19">
        <f>SUM(C9:C10)</f>
        <v>8296.38</v>
      </c>
      <c r="D8" s="7">
        <f>C8/B8</f>
        <v>0.7237845147219192</v>
      </c>
    </row>
    <row r="9" spans="1:4" ht="15.75">
      <c r="A9" s="8" t="s">
        <v>27</v>
      </c>
      <c r="B9" s="18"/>
      <c r="C9" s="18">
        <v>7795.74</v>
      </c>
      <c r="D9" s="9"/>
    </row>
    <row r="10" spans="1:4" ht="15.75">
      <c r="A10" s="8" t="s">
        <v>28</v>
      </c>
      <c r="B10" s="18" t="s">
        <v>9</v>
      </c>
      <c r="C10" s="18">
        <v>500.64</v>
      </c>
      <c r="D10" s="9"/>
    </row>
    <row r="11" spans="1:4" ht="15.75">
      <c r="A11" s="33" t="s">
        <v>26</v>
      </c>
      <c r="B11" s="19">
        <v>3461.8</v>
      </c>
      <c r="C11" s="19">
        <f>SUM(C12:C13)</f>
        <v>2806.7999999999997</v>
      </c>
      <c r="D11" s="22">
        <f>C11/B11</f>
        <v>0.8107920734877808</v>
      </c>
    </row>
    <row r="12" spans="1:4" ht="15.75">
      <c r="A12" s="8" t="s">
        <v>29</v>
      </c>
      <c r="B12" s="18"/>
      <c r="C12" s="18">
        <v>2660.7</v>
      </c>
      <c r="D12" s="9"/>
    </row>
    <row r="13" spans="1:4" ht="15.75">
      <c r="A13" s="8" t="s">
        <v>28</v>
      </c>
      <c r="B13" s="18" t="s">
        <v>9</v>
      </c>
      <c r="C13" s="18">
        <v>146.1</v>
      </c>
      <c r="D13" s="9"/>
    </row>
    <row r="14" spans="1:6" ht="31.5" customHeight="1">
      <c r="A14" s="32" t="s">
        <v>30</v>
      </c>
      <c r="B14" s="31">
        <f>SUM(B15,B18,B19)</f>
        <v>799.7</v>
      </c>
      <c r="C14" s="31">
        <f>SUM(C15,C18,C19)</f>
        <v>793.25</v>
      </c>
      <c r="D14" s="35">
        <f>C14/B14</f>
        <v>0.9919344754282855</v>
      </c>
      <c r="F14" s="25"/>
    </row>
    <row r="15" spans="1:4" ht="15.75">
      <c r="A15" s="17" t="s">
        <v>17</v>
      </c>
      <c r="B15" s="19">
        <v>483.5</v>
      </c>
      <c r="C15" s="19">
        <f>SUM(C16:C17)</f>
        <v>481.2</v>
      </c>
      <c r="D15" s="7">
        <f>C15/B15</f>
        <v>0.9952430196483971</v>
      </c>
    </row>
    <row r="16" spans="1:4" ht="15.75">
      <c r="A16" s="10" t="s">
        <v>34</v>
      </c>
      <c r="B16" s="20" t="s">
        <v>9</v>
      </c>
      <c r="C16" s="20">
        <v>472.5</v>
      </c>
      <c r="D16" s="21"/>
    </row>
    <row r="17" spans="1:4" ht="15.75">
      <c r="A17" s="10" t="s">
        <v>31</v>
      </c>
      <c r="B17" s="20" t="s">
        <v>9</v>
      </c>
      <c r="C17" s="20">
        <v>8.7</v>
      </c>
      <c r="D17" s="21"/>
    </row>
    <row r="18" spans="1:4" ht="15.75">
      <c r="A18" s="28" t="s">
        <v>32</v>
      </c>
      <c r="B18" s="19">
        <v>176.2</v>
      </c>
      <c r="C18" s="19">
        <v>172.2</v>
      </c>
      <c r="D18" s="7">
        <f>C18/B18</f>
        <v>0.9772985244040863</v>
      </c>
    </row>
    <row r="19" spans="1:4" ht="15.75">
      <c r="A19" s="29" t="s">
        <v>33</v>
      </c>
      <c r="B19" s="19">
        <v>140</v>
      </c>
      <c r="C19" s="19">
        <v>139.85</v>
      </c>
      <c r="D19" s="7">
        <f>C19/B19</f>
        <v>0.9989285714285714</v>
      </c>
    </row>
    <row r="20" spans="1:4" ht="31.5">
      <c r="A20" s="34" t="s">
        <v>35</v>
      </c>
      <c r="B20" s="31">
        <f>SUM(B27:B31,B21)</f>
        <v>990.4</v>
      </c>
      <c r="C20" s="31">
        <f>SUM(C27:C31,C21)</f>
        <v>674.63</v>
      </c>
      <c r="D20" s="35">
        <f>C20/B20</f>
        <v>0.681169224555735</v>
      </c>
    </row>
    <row r="21" spans="1:4" ht="15.75">
      <c r="A21" s="17" t="s">
        <v>15</v>
      </c>
      <c r="B21" s="19">
        <v>433</v>
      </c>
      <c r="C21" s="19">
        <f>SUM(C22:C26)</f>
        <v>317.75</v>
      </c>
      <c r="D21" s="7">
        <f>C21/B21</f>
        <v>0.7338337182448037</v>
      </c>
    </row>
    <row r="22" spans="1:4" ht="15.75">
      <c r="A22" s="10" t="s">
        <v>36</v>
      </c>
      <c r="B22" s="20" t="s">
        <v>9</v>
      </c>
      <c r="C22" s="20">
        <v>141.42</v>
      </c>
      <c r="D22" s="21"/>
    </row>
    <row r="23" spans="1:4" ht="15.75">
      <c r="A23" s="10" t="s">
        <v>37</v>
      </c>
      <c r="B23" s="20" t="s">
        <v>9</v>
      </c>
      <c r="C23" s="20">
        <v>99.03</v>
      </c>
      <c r="D23" s="21"/>
    </row>
    <row r="24" spans="1:4" ht="15.75">
      <c r="A24" s="10" t="s">
        <v>38</v>
      </c>
      <c r="B24" s="20" t="s">
        <v>9</v>
      </c>
      <c r="C24" s="20">
        <v>52.3</v>
      </c>
      <c r="D24" s="21"/>
    </row>
    <row r="25" spans="1:4" ht="15.75">
      <c r="A25" s="10" t="s">
        <v>45</v>
      </c>
      <c r="B25" s="20" t="s">
        <v>9</v>
      </c>
      <c r="C25" s="20">
        <v>25</v>
      </c>
      <c r="D25" s="21"/>
    </row>
    <row r="26" spans="1:4" ht="15.75">
      <c r="A26" s="10" t="s">
        <v>39</v>
      </c>
      <c r="B26" s="20" t="s">
        <v>9</v>
      </c>
      <c r="C26" s="20"/>
      <c r="D26" s="21"/>
    </row>
    <row r="27" spans="1:4" ht="15.75">
      <c r="A27" s="28" t="s">
        <v>40</v>
      </c>
      <c r="B27" s="19"/>
      <c r="C27" s="19"/>
      <c r="D27" s="7" t="e">
        <f aca="true" t="shared" si="0" ref="D27:D33">C27/B27</f>
        <v>#DIV/0!</v>
      </c>
    </row>
    <row r="28" spans="1:4" ht="15.75">
      <c r="A28" s="28" t="s">
        <v>41</v>
      </c>
      <c r="B28" s="19">
        <v>254</v>
      </c>
      <c r="C28" s="19">
        <v>205.16</v>
      </c>
      <c r="D28" s="7">
        <f t="shared" si="0"/>
        <v>0.8077165354330709</v>
      </c>
    </row>
    <row r="29" spans="1:4" ht="15.75">
      <c r="A29" s="28" t="s">
        <v>42</v>
      </c>
      <c r="B29" s="19">
        <v>173.4</v>
      </c>
      <c r="C29" s="19">
        <v>106.52</v>
      </c>
      <c r="D29" s="7">
        <f t="shared" si="0"/>
        <v>0.6143021914648212</v>
      </c>
    </row>
    <row r="30" spans="1:4" ht="15.75">
      <c r="A30" s="28" t="s">
        <v>43</v>
      </c>
      <c r="B30" s="19">
        <v>50</v>
      </c>
      <c r="C30" s="19"/>
      <c r="D30" s="7">
        <f t="shared" si="0"/>
        <v>0</v>
      </c>
    </row>
    <row r="31" spans="1:4" ht="15.75">
      <c r="A31" s="28" t="s">
        <v>44</v>
      </c>
      <c r="B31" s="19">
        <v>80</v>
      </c>
      <c r="C31" s="19">
        <v>45.2</v>
      </c>
      <c r="D31" s="7">
        <f t="shared" si="0"/>
        <v>0.5650000000000001</v>
      </c>
    </row>
    <row r="32" spans="1:4" ht="31.5">
      <c r="A32" s="32" t="s">
        <v>64</v>
      </c>
      <c r="B32" s="31">
        <f>SUM(B33,B36,B39,B40,B43,B47,B51,B52)</f>
        <v>2283.4</v>
      </c>
      <c r="C32" s="31">
        <f>SUM(C33,C36,C39,C40,C43,C47,C51,C52)</f>
        <v>1884.3600000000001</v>
      </c>
      <c r="D32" s="35">
        <f t="shared" si="0"/>
        <v>0.8252430585968293</v>
      </c>
    </row>
    <row r="33" spans="1:4" ht="15.75">
      <c r="A33" s="17" t="s">
        <v>15</v>
      </c>
      <c r="B33" s="19">
        <v>207</v>
      </c>
      <c r="C33" s="19">
        <f>SUM(C34:C35)</f>
        <v>179.5</v>
      </c>
      <c r="D33" s="7">
        <f t="shared" si="0"/>
        <v>0.8671497584541062</v>
      </c>
    </row>
    <row r="34" spans="1:4" ht="15.75">
      <c r="A34" s="10" t="s">
        <v>46</v>
      </c>
      <c r="B34" s="20" t="s">
        <v>9</v>
      </c>
      <c r="C34" s="20">
        <v>177.67</v>
      </c>
      <c r="D34" s="21"/>
    </row>
    <row r="35" spans="1:4" ht="15.75">
      <c r="A35" s="10" t="s">
        <v>47</v>
      </c>
      <c r="B35" s="20" t="s">
        <v>9</v>
      </c>
      <c r="C35" s="20">
        <v>1.83</v>
      </c>
      <c r="D35" s="21"/>
    </row>
    <row r="36" spans="1:4" ht="15.75">
      <c r="A36" s="17" t="s">
        <v>20</v>
      </c>
      <c r="B36" s="19">
        <v>466.8</v>
      </c>
      <c r="C36" s="19">
        <f>SUM(C37:C38)</f>
        <v>319.04</v>
      </c>
      <c r="D36" s="7">
        <f>C36/B36</f>
        <v>0.6834618680377036</v>
      </c>
    </row>
    <row r="37" spans="1:4" ht="15.75">
      <c r="A37" s="10" t="s">
        <v>48</v>
      </c>
      <c r="B37" s="20" t="s">
        <v>9</v>
      </c>
      <c r="C37" s="20">
        <v>319.04</v>
      </c>
      <c r="D37" s="21"/>
    </row>
    <row r="38" spans="1:4" ht="15.75">
      <c r="A38" s="10" t="s">
        <v>49</v>
      </c>
      <c r="B38" s="20" t="s">
        <v>9</v>
      </c>
      <c r="C38" s="20"/>
      <c r="D38" s="21"/>
    </row>
    <row r="39" spans="1:4" ht="15.75">
      <c r="A39" s="28" t="s">
        <v>50</v>
      </c>
      <c r="B39" s="19">
        <v>257</v>
      </c>
      <c r="C39" s="19">
        <v>129.32</v>
      </c>
      <c r="D39" s="7">
        <f>C39/B39</f>
        <v>0.5031906614785991</v>
      </c>
    </row>
    <row r="40" spans="1:4" ht="15.75">
      <c r="A40" s="17" t="s">
        <v>16</v>
      </c>
      <c r="B40" s="19"/>
      <c r="C40" s="19">
        <f>SUM(C41:C42)</f>
        <v>0</v>
      </c>
      <c r="D40" s="7" t="e">
        <f>C40/B40</f>
        <v>#DIV/0!</v>
      </c>
    </row>
    <row r="41" spans="1:4" ht="15.75">
      <c r="A41" s="10" t="s">
        <v>51</v>
      </c>
      <c r="B41" s="20" t="s">
        <v>9</v>
      </c>
      <c r="C41" s="20"/>
      <c r="D41" s="21"/>
    </row>
    <row r="42" spans="1:4" ht="15.75">
      <c r="A42" s="10" t="s">
        <v>52</v>
      </c>
      <c r="B42" s="20" t="s">
        <v>9</v>
      </c>
      <c r="C42" s="20"/>
      <c r="D42" s="21"/>
    </row>
    <row r="43" spans="1:4" ht="15.75">
      <c r="A43" s="17" t="s">
        <v>21</v>
      </c>
      <c r="B43" s="19">
        <v>1116</v>
      </c>
      <c r="C43" s="19">
        <f>SUM(C44:C46)</f>
        <v>1115.2</v>
      </c>
      <c r="D43" s="7">
        <f>C43/B43</f>
        <v>0.9992831541218639</v>
      </c>
    </row>
    <row r="44" spans="1:4" ht="15.75">
      <c r="A44" s="10" t="s">
        <v>53</v>
      </c>
      <c r="B44" s="20" t="s">
        <v>9</v>
      </c>
      <c r="C44" s="20">
        <v>1114</v>
      </c>
      <c r="D44" s="21"/>
    </row>
    <row r="45" spans="1:4" ht="15.75">
      <c r="A45" s="10" t="s">
        <v>54</v>
      </c>
      <c r="B45" s="20" t="s">
        <v>9</v>
      </c>
      <c r="C45" s="20"/>
      <c r="D45" s="21"/>
    </row>
    <row r="46" spans="1:4" ht="15.75">
      <c r="A46" s="10" t="s">
        <v>55</v>
      </c>
      <c r="B46" s="20" t="s">
        <v>9</v>
      </c>
      <c r="C46" s="20">
        <v>1.2</v>
      </c>
      <c r="D46" s="21"/>
    </row>
    <row r="47" spans="1:4" ht="15.75">
      <c r="A47" s="17" t="s">
        <v>22</v>
      </c>
      <c r="B47" s="19">
        <v>66.6</v>
      </c>
      <c r="C47" s="19">
        <f>SUM(C48:C50)</f>
        <v>25.4</v>
      </c>
      <c r="D47" s="7">
        <f>C47/B47</f>
        <v>0.3813813813813814</v>
      </c>
    </row>
    <row r="48" spans="1:4" ht="15.75">
      <c r="A48" s="10" t="s">
        <v>56</v>
      </c>
      <c r="B48" s="20" t="s">
        <v>9</v>
      </c>
      <c r="C48" s="20"/>
      <c r="D48" s="21"/>
    </row>
    <row r="49" spans="1:4" ht="15.75">
      <c r="A49" s="10" t="s">
        <v>57</v>
      </c>
      <c r="B49" s="20" t="s">
        <v>9</v>
      </c>
      <c r="C49" s="20"/>
      <c r="D49" s="21"/>
    </row>
    <row r="50" spans="1:4" ht="15.75">
      <c r="A50" s="10" t="s">
        <v>52</v>
      </c>
      <c r="B50" s="20" t="s">
        <v>9</v>
      </c>
      <c r="C50" s="20">
        <v>25.4</v>
      </c>
      <c r="D50" s="21"/>
    </row>
    <row r="51" spans="1:4" s="23" customFormat="1" ht="15.75">
      <c r="A51" s="28" t="s">
        <v>58</v>
      </c>
      <c r="B51" s="19"/>
      <c r="C51" s="19"/>
      <c r="D51" s="22" t="e">
        <f>C51/B51</f>
        <v>#DIV/0!</v>
      </c>
    </row>
    <row r="52" spans="1:4" ht="15.75">
      <c r="A52" s="17" t="s">
        <v>23</v>
      </c>
      <c r="B52" s="19">
        <v>170</v>
      </c>
      <c r="C52" s="19">
        <f>SUM(C53:C58)</f>
        <v>115.89999999999999</v>
      </c>
      <c r="D52" s="7">
        <f>C52/B52</f>
        <v>0.6817647058823529</v>
      </c>
    </row>
    <row r="53" spans="1:4" ht="15.75">
      <c r="A53" s="10" t="s">
        <v>59</v>
      </c>
      <c r="B53" s="20" t="s">
        <v>9</v>
      </c>
      <c r="C53" s="20"/>
      <c r="D53" s="21"/>
    </row>
    <row r="54" spans="1:4" ht="15.75">
      <c r="A54" s="10" t="s">
        <v>60</v>
      </c>
      <c r="B54" s="20" t="s">
        <v>9</v>
      </c>
      <c r="C54" s="20">
        <v>27.3</v>
      </c>
      <c r="D54" s="21"/>
    </row>
    <row r="55" spans="1:4" ht="15.75">
      <c r="A55" s="10" t="s">
        <v>61</v>
      </c>
      <c r="B55" s="20" t="s">
        <v>9</v>
      </c>
      <c r="C55" s="20">
        <v>75.8</v>
      </c>
      <c r="D55" s="21"/>
    </row>
    <row r="56" spans="1:4" ht="15.75">
      <c r="A56" s="10" t="s">
        <v>62</v>
      </c>
      <c r="B56" s="20" t="s">
        <v>9</v>
      </c>
      <c r="C56" s="20"/>
      <c r="D56" s="21"/>
    </row>
    <row r="57" spans="1:4" ht="15.75">
      <c r="A57" s="10" t="s">
        <v>63</v>
      </c>
      <c r="B57" s="20" t="s">
        <v>9</v>
      </c>
      <c r="C57" s="20">
        <v>8</v>
      </c>
      <c r="D57" s="21"/>
    </row>
    <row r="58" spans="1:4" ht="15.75">
      <c r="A58" s="10" t="s">
        <v>52</v>
      </c>
      <c r="B58" s="20" t="s">
        <v>9</v>
      </c>
      <c r="C58" s="20">
        <v>4.8</v>
      </c>
      <c r="D58" s="21"/>
    </row>
    <row r="59" spans="1:4" ht="15.75">
      <c r="A59" s="26" t="s">
        <v>4</v>
      </c>
      <c r="B59" s="27">
        <f>SUM(B7,B14,B20,B32)</f>
        <v>18997.800000000003</v>
      </c>
      <c r="C59" s="27">
        <f>SUM(C7,C14,C20,C32)</f>
        <v>14455.419999999998</v>
      </c>
      <c r="D59" s="24">
        <f>C59/B59</f>
        <v>0.7608996831212033</v>
      </c>
    </row>
    <row r="60" ht="12" customHeight="1"/>
    <row r="61" spans="1:4" ht="15.75">
      <c r="A61" s="11" t="s">
        <v>5</v>
      </c>
      <c r="C61" s="4"/>
      <c r="D61" s="4" t="s">
        <v>8</v>
      </c>
    </row>
    <row r="62" spans="1:4" ht="15.75">
      <c r="A62" s="11"/>
      <c r="B62" s="1" t="s">
        <v>13</v>
      </c>
      <c r="C62" s="1" t="s">
        <v>14</v>
      </c>
      <c r="D62" s="4"/>
    </row>
    <row r="63" spans="1:4" ht="15.75">
      <c r="A63" s="5" t="s">
        <v>6</v>
      </c>
      <c r="B63" s="13">
        <v>21</v>
      </c>
      <c r="C63" s="13">
        <v>3</v>
      </c>
      <c r="D63" s="3" t="s">
        <v>67</v>
      </c>
    </row>
    <row r="64" spans="1:4" ht="28.5" customHeight="1">
      <c r="A64" s="14" t="s">
        <v>10</v>
      </c>
      <c r="B64" s="13">
        <v>21</v>
      </c>
      <c r="C64" s="13">
        <v>3</v>
      </c>
      <c r="D64" s="3" t="s">
        <v>68</v>
      </c>
    </row>
    <row r="65" spans="1:4" ht="15.75">
      <c r="A65" s="40" t="s">
        <v>11</v>
      </c>
      <c r="B65" s="40"/>
      <c r="C65" s="12">
        <f>B64/B63</f>
        <v>1</v>
      </c>
      <c r="D65" s="3" t="s">
        <v>69</v>
      </c>
    </row>
    <row r="66" spans="1:3" ht="15.75">
      <c r="A66" s="40" t="s">
        <v>7</v>
      </c>
      <c r="B66" s="40"/>
      <c r="C66" s="5">
        <v>351</v>
      </c>
    </row>
    <row r="67" spans="1:3" ht="15.75">
      <c r="A67" s="40" t="s">
        <v>12</v>
      </c>
      <c r="B67" s="40"/>
      <c r="C67" s="6">
        <f>C66/B63</f>
        <v>16.714285714285715</v>
      </c>
    </row>
  </sheetData>
  <sheetProtection/>
  <mergeCells count="8">
    <mergeCell ref="A66:B66"/>
    <mergeCell ref="A67:B67"/>
    <mergeCell ref="C1:D1"/>
    <mergeCell ref="A2:D2"/>
    <mergeCell ref="A3:D3"/>
    <mergeCell ref="A4:D4"/>
    <mergeCell ref="A5:D5"/>
    <mergeCell ref="A65:B6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34">
      <selection activeCell="C58" sqref="C58"/>
    </sheetView>
  </sheetViews>
  <sheetFormatPr defaultColWidth="9.140625" defaultRowHeight="12.75"/>
  <cols>
    <col min="1" max="1" width="59.00390625" style="1" bestFit="1" customWidth="1"/>
    <col min="2" max="2" width="14.140625" style="1" bestFit="1" customWidth="1"/>
    <col min="3" max="3" width="16.28125" style="1" bestFit="1" customWidth="1"/>
    <col min="4" max="4" width="17.28125" style="1" bestFit="1" customWidth="1"/>
    <col min="5" max="16384" width="9.140625" style="1" customWidth="1"/>
  </cols>
  <sheetData>
    <row r="1" spans="3:4" ht="15.75">
      <c r="C1" s="36" t="s">
        <v>1</v>
      </c>
      <c r="D1" s="36"/>
    </row>
    <row r="2" spans="1:4" ht="22.5">
      <c r="A2" s="37" t="s">
        <v>0</v>
      </c>
      <c r="B2" s="37"/>
      <c r="C2" s="37"/>
      <c r="D2" s="37"/>
    </row>
    <row r="3" spans="1:4" ht="21" thickBot="1">
      <c r="A3" s="38" t="s">
        <v>66</v>
      </c>
      <c r="B3" s="38"/>
      <c r="C3" s="38"/>
      <c r="D3" s="38"/>
    </row>
    <row r="4" spans="1:4" ht="20.25">
      <c r="A4" s="39" t="s">
        <v>2</v>
      </c>
      <c r="B4" s="39"/>
      <c r="C4" s="39"/>
      <c r="D4" s="39"/>
    </row>
    <row r="5" spans="1:4" ht="18.75">
      <c r="A5" s="41" t="s">
        <v>65</v>
      </c>
      <c r="B5" s="41"/>
      <c r="C5" s="41"/>
      <c r="D5" s="41"/>
    </row>
    <row r="6" spans="1:4" s="2" customFormat="1" ht="25.5">
      <c r="A6" s="15"/>
      <c r="B6" s="16" t="s">
        <v>18</v>
      </c>
      <c r="C6" s="16" t="s">
        <v>19</v>
      </c>
      <c r="D6" s="16" t="s">
        <v>3</v>
      </c>
    </row>
    <row r="7" spans="1:4" ht="15.75">
      <c r="A7" s="30" t="s">
        <v>24</v>
      </c>
      <c r="B7" s="31">
        <f>SUM(B8,B11)</f>
        <v>14234.099999999999</v>
      </c>
      <c r="C7" s="31">
        <f>SUM(C8,C11)</f>
        <v>8149.73</v>
      </c>
      <c r="D7" s="35">
        <f>C7/B7</f>
        <v>0.572549722146114</v>
      </c>
    </row>
    <row r="8" spans="1:4" ht="15.75">
      <c r="A8" s="33" t="s">
        <v>25</v>
      </c>
      <c r="B8" s="19">
        <v>10932.4</v>
      </c>
      <c r="C8" s="19">
        <f>SUM(C9:C10)</f>
        <v>6039.33</v>
      </c>
      <c r="D8" s="7">
        <f>C8/B8</f>
        <v>0.5524249021257912</v>
      </c>
    </row>
    <row r="9" spans="1:4" ht="15.75">
      <c r="A9" s="8" t="s">
        <v>27</v>
      </c>
      <c r="B9" s="18"/>
      <c r="C9" s="18">
        <v>5655.8</v>
      </c>
      <c r="D9" s="9"/>
    </row>
    <row r="10" spans="1:4" ht="15.75">
      <c r="A10" s="8" t="s">
        <v>28</v>
      </c>
      <c r="B10" s="18" t="s">
        <v>9</v>
      </c>
      <c r="C10" s="18">
        <v>383.53</v>
      </c>
      <c r="D10" s="9"/>
    </row>
    <row r="11" spans="1:4" ht="15.75">
      <c r="A11" s="33" t="s">
        <v>26</v>
      </c>
      <c r="B11" s="19">
        <v>3301.7</v>
      </c>
      <c r="C11" s="19">
        <f>SUM(C12:C13)</f>
        <v>2110.4</v>
      </c>
      <c r="D11" s="22">
        <f>C11/B11</f>
        <v>0.6391858739437261</v>
      </c>
    </row>
    <row r="12" spans="1:4" ht="15.75">
      <c r="A12" s="8" t="s">
        <v>29</v>
      </c>
      <c r="B12" s="18"/>
      <c r="C12" s="18">
        <v>1976.55</v>
      </c>
      <c r="D12" s="9"/>
    </row>
    <row r="13" spans="1:4" ht="15.75">
      <c r="A13" s="8" t="s">
        <v>28</v>
      </c>
      <c r="B13" s="18" t="s">
        <v>9</v>
      </c>
      <c r="C13" s="18">
        <v>133.85</v>
      </c>
      <c r="D13" s="9"/>
    </row>
    <row r="14" spans="1:6" ht="31.5" customHeight="1">
      <c r="A14" s="32" t="s">
        <v>30</v>
      </c>
      <c r="B14" s="31">
        <f>SUM(B15,B18,B19)</f>
        <v>876.7</v>
      </c>
      <c r="C14" s="31">
        <f>SUM(C15,C18,C19)</f>
        <v>465.74</v>
      </c>
      <c r="D14" s="35">
        <f>C14/B14</f>
        <v>0.5312421580928481</v>
      </c>
      <c r="F14" s="25"/>
    </row>
    <row r="15" spans="1:4" ht="15.75">
      <c r="A15" s="17" t="s">
        <v>17</v>
      </c>
      <c r="B15" s="19">
        <v>483.5</v>
      </c>
      <c r="C15" s="19">
        <f>SUM(C16:C17)</f>
        <v>361.1</v>
      </c>
      <c r="D15" s="7">
        <f>C15/B15</f>
        <v>0.7468459152016547</v>
      </c>
    </row>
    <row r="16" spans="1:4" ht="15.75">
      <c r="A16" s="10" t="s">
        <v>34</v>
      </c>
      <c r="B16" s="20" t="s">
        <v>9</v>
      </c>
      <c r="C16" s="20">
        <v>357.8</v>
      </c>
      <c r="D16" s="21"/>
    </row>
    <row r="17" spans="1:4" ht="15.75">
      <c r="A17" s="10" t="s">
        <v>31</v>
      </c>
      <c r="B17" s="20" t="s">
        <v>9</v>
      </c>
      <c r="C17" s="20">
        <v>3.3</v>
      </c>
      <c r="D17" s="21"/>
    </row>
    <row r="18" spans="1:4" ht="15.75">
      <c r="A18" s="28" t="s">
        <v>32</v>
      </c>
      <c r="B18" s="19">
        <v>183.2</v>
      </c>
      <c r="C18" s="19">
        <v>52.19</v>
      </c>
      <c r="D18" s="7">
        <f>C18/B18</f>
        <v>0.28487991266375545</v>
      </c>
    </row>
    <row r="19" spans="1:4" ht="15.75">
      <c r="A19" s="29" t="s">
        <v>33</v>
      </c>
      <c r="B19" s="19">
        <v>210</v>
      </c>
      <c r="C19" s="19">
        <v>52.45</v>
      </c>
      <c r="D19" s="7">
        <f>C19/B19</f>
        <v>0.24976190476190477</v>
      </c>
    </row>
    <row r="20" spans="1:4" ht="31.5">
      <c r="A20" s="34" t="s">
        <v>35</v>
      </c>
      <c r="B20" s="31">
        <f>SUM(B27:B31,B21)</f>
        <v>775.4</v>
      </c>
      <c r="C20" s="31">
        <f>SUM(C27:C31,C21)</f>
        <v>434.69000000000005</v>
      </c>
      <c r="D20" s="35">
        <f>C20/B20</f>
        <v>0.5606009801392831</v>
      </c>
    </row>
    <row r="21" spans="1:4" ht="15.75">
      <c r="A21" s="17" t="s">
        <v>15</v>
      </c>
      <c r="B21" s="19">
        <v>258</v>
      </c>
      <c r="C21" s="19">
        <f>SUM(C22:C26)</f>
        <v>209.78</v>
      </c>
      <c r="D21" s="7">
        <f>C21/B21</f>
        <v>0.8131007751937984</v>
      </c>
    </row>
    <row r="22" spans="1:4" ht="15.75">
      <c r="A22" s="10" t="s">
        <v>36</v>
      </c>
      <c r="B22" s="20" t="s">
        <v>9</v>
      </c>
      <c r="C22" s="20">
        <v>94.62</v>
      </c>
      <c r="D22" s="21"/>
    </row>
    <row r="23" spans="1:4" ht="15.75">
      <c r="A23" s="10" t="s">
        <v>37</v>
      </c>
      <c r="B23" s="20" t="s">
        <v>9</v>
      </c>
      <c r="C23" s="20">
        <v>64.2</v>
      </c>
      <c r="D23" s="21"/>
    </row>
    <row r="24" spans="1:4" ht="15.75">
      <c r="A24" s="10" t="s">
        <v>38</v>
      </c>
      <c r="B24" s="20" t="s">
        <v>9</v>
      </c>
      <c r="C24" s="20">
        <v>36.44</v>
      </c>
      <c r="D24" s="21"/>
    </row>
    <row r="25" spans="1:4" ht="15.75">
      <c r="A25" s="10" t="s">
        <v>45</v>
      </c>
      <c r="B25" s="20" t="s">
        <v>9</v>
      </c>
      <c r="C25" s="20">
        <v>14.52</v>
      </c>
      <c r="D25" s="21"/>
    </row>
    <row r="26" spans="1:4" ht="15.75">
      <c r="A26" s="10" t="s">
        <v>39</v>
      </c>
      <c r="B26" s="20" t="s">
        <v>9</v>
      </c>
      <c r="C26" s="20"/>
      <c r="D26" s="21"/>
    </row>
    <row r="27" spans="1:4" ht="15.75">
      <c r="A27" s="28" t="s">
        <v>40</v>
      </c>
      <c r="B27" s="19"/>
      <c r="C27" s="19"/>
      <c r="D27" s="7" t="e">
        <f aca="true" t="shared" si="0" ref="D27:D33">C27/B27</f>
        <v>#DIV/0!</v>
      </c>
    </row>
    <row r="28" spans="1:4" ht="15.75">
      <c r="A28" s="28" t="s">
        <v>41</v>
      </c>
      <c r="B28" s="19">
        <v>254</v>
      </c>
      <c r="C28" s="19">
        <v>140.38</v>
      </c>
      <c r="D28" s="7">
        <f t="shared" si="0"/>
        <v>0.5526771653543306</v>
      </c>
    </row>
    <row r="29" spans="1:4" ht="15.75">
      <c r="A29" s="28" t="s">
        <v>42</v>
      </c>
      <c r="B29" s="19">
        <v>133.4</v>
      </c>
      <c r="C29" s="19">
        <v>63.11</v>
      </c>
      <c r="D29" s="7">
        <f t="shared" si="0"/>
        <v>0.4730884557721139</v>
      </c>
    </row>
    <row r="30" spans="1:4" ht="15.75">
      <c r="A30" s="28" t="s">
        <v>43</v>
      </c>
      <c r="B30" s="19">
        <v>50</v>
      </c>
      <c r="C30" s="19"/>
      <c r="D30" s="7">
        <f t="shared" si="0"/>
        <v>0</v>
      </c>
    </row>
    <row r="31" spans="1:4" ht="15.75">
      <c r="A31" s="28" t="s">
        <v>44</v>
      </c>
      <c r="B31" s="19">
        <v>80</v>
      </c>
      <c r="C31" s="19">
        <v>21.42</v>
      </c>
      <c r="D31" s="7">
        <f t="shared" si="0"/>
        <v>0.26775000000000004</v>
      </c>
    </row>
    <row r="32" spans="1:4" ht="31.5">
      <c r="A32" s="32" t="s">
        <v>64</v>
      </c>
      <c r="B32" s="31">
        <f>SUM(B33,B36,B39,B40,B43,B47,B51,B52)</f>
        <v>2368.4</v>
      </c>
      <c r="C32" s="31">
        <f>SUM(C33,C36,C39,C40,C43,C47,C51,C52)</f>
        <v>1316.06</v>
      </c>
      <c r="D32" s="35">
        <f t="shared" si="0"/>
        <v>0.5556747171085965</v>
      </c>
    </row>
    <row r="33" spans="1:4" ht="15.75">
      <c r="A33" s="17" t="s">
        <v>15</v>
      </c>
      <c r="B33" s="19">
        <v>332</v>
      </c>
      <c r="C33" s="19">
        <f>SUM(C34:C35)</f>
        <v>123.36999999999999</v>
      </c>
      <c r="D33" s="7">
        <f t="shared" si="0"/>
        <v>0.3715963855421687</v>
      </c>
    </row>
    <row r="34" spans="1:4" ht="15.75">
      <c r="A34" s="10" t="s">
        <v>46</v>
      </c>
      <c r="B34" s="20" t="s">
        <v>9</v>
      </c>
      <c r="C34" s="20">
        <v>122.38</v>
      </c>
      <c r="D34" s="21"/>
    </row>
    <row r="35" spans="1:4" ht="15.75">
      <c r="A35" s="10" t="s">
        <v>47</v>
      </c>
      <c r="B35" s="20" t="s">
        <v>9</v>
      </c>
      <c r="C35" s="20">
        <v>0.99</v>
      </c>
      <c r="D35" s="21"/>
    </row>
    <row r="36" spans="1:4" ht="15.75">
      <c r="A36" s="17" t="s">
        <v>20</v>
      </c>
      <c r="B36" s="19">
        <v>436.8</v>
      </c>
      <c r="C36" s="19">
        <f>SUM(C37:C38)</f>
        <v>228.78</v>
      </c>
      <c r="D36" s="7">
        <f>C36/B36</f>
        <v>0.5237637362637363</v>
      </c>
    </row>
    <row r="37" spans="1:4" ht="15.75">
      <c r="A37" s="10" t="s">
        <v>48</v>
      </c>
      <c r="B37" s="20" t="s">
        <v>9</v>
      </c>
      <c r="C37" s="20">
        <v>228.78</v>
      </c>
      <c r="D37" s="21"/>
    </row>
    <row r="38" spans="1:4" ht="15.75">
      <c r="A38" s="10" t="s">
        <v>49</v>
      </c>
      <c r="B38" s="20" t="s">
        <v>9</v>
      </c>
      <c r="C38" s="20"/>
      <c r="D38" s="21"/>
    </row>
    <row r="39" spans="1:4" ht="15.75">
      <c r="A39" s="28" t="s">
        <v>50</v>
      </c>
      <c r="B39" s="19">
        <v>257</v>
      </c>
      <c r="C39" s="19">
        <v>99.3</v>
      </c>
      <c r="D39" s="7">
        <f>C39/B39</f>
        <v>0.38638132295719846</v>
      </c>
    </row>
    <row r="40" spans="1:4" ht="15.75">
      <c r="A40" s="17" t="s">
        <v>16</v>
      </c>
      <c r="B40" s="19"/>
      <c r="C40" s="19">
        <f>SUM(C41:C42)</f>
        <v>0</v>
      </c>
      <c r="D40" s="7" t="e">
        <f>C40/B40</f>
        <v>#DIV/0!</v>
      </c>
    </row>
    <row r="41" spans="1:4" ht="15.75">
      <c r="A41" s="10" t="s">
        <v>51</v>
      </c>
      <c r="B41" s="20" t="s">
        <v>9</v>
      </c>
      <c r="C41" s="20"/>
      <c r="D41" s="21"/>
    </row>
    <row r="42" spans="1:4" ht="15.75">
      <c r="A42" s="10" t="s">
        <v>52</v>
      </c>
      <c r="B42" s="20" t="s">
        <v>9</v>
      </c>
      <c r="C42" s="20"/>
      <c r="D42" s="21"/>
    </row>
    <row r="43" spans="1:4" ht="15.75">
      <c r="A43" s="17" t="s">
        <v>21</v>
      </c>
      <c r="B43" s="19">
        <v>1116</v>
      </c>
      <c r="C43" s="19">
        <f>SUM(C44:C46)</f>
        <v>750.0300000000001</v>
      </c>
      <c r="D43" s="7">
        <f>C43/B43</f>
        <v>0.6720698924731183</v>
      </c>
    </row>
    <row r="44" spans="1:4" ht="15.75">
      <c r="A44" s="10" t="s">
        <v>53</v>
      </c>
      <c r="B44" s="20" t="s">
        <v>9</v>
      </c>
      <c r="C44" s="20">
        <v>748.83</v>
      </c>
      <c r="D44" s="21"/>
    </row>
    <row r="45" spans="1:4" ht="15.75">
      <c r="A45" s="10" t="s">
        <v>54</v>
      </c>
      <c r="B45" s="20" t="s">
        <v>9</v>
      </c>
      <c r="C45" s="20"/>
      <c r="D45" s="21"/>
    </row>
    <row r="46" spans="1:4" ht="15.75">
      <c r="A46" s="10" t="s">
        <v>55</v>
      </c>
      <c r="B46" s="20" t="s">
        <v>9</v>
      </c>
      <c r="C46" s="20">
        <v>1.2</v>
      </c>
      <c r="D46" s="21"/>
    </row>
    <row r="47" spans="1:4" ht="15.75">
      <c r="A47" s="17" t="s">
        <v>22</v>
      </c>
      <c r="B47" s="19">
        <v>106.6</v>
      </c>
      <c r="C47" s="19">
        <f>SUM(C48:C50)</f>
        <v>14.53</v>
      </c>
      <c r="D47" s="7">
        <f>C47/B47</f>
        <v>0.13630393996247656</v>
      </c>
    </row>
    <row r="48" spans="1:4" ht="15.75">
      <c r="A48" s="10" t="s">
        <v>56</v>
      </c>
      <c r="B48" s="20" t="s">
        <v>9</v>
      </c>
      <c r="C48" s="20"/>
      <c r="D48" s="21"/>
    </row>
    <row r="49" spans="1:4" ht="15.75">
      <c r="A49" s="10" t="s">
        <v>57</v>
      </c>
      <c r="B49" s="20" t="s">
        <v>9</v>
      </c>
      <c r="C49" s="20"/>
      <c r="D49" s="21"/>
    </row>
    <row r="50" spans="1:4" ht="15.75">
      <c r="A50" s="10" t="s">
        <v>52</v>
      </c>
      <c r="B50" s="20" t="s">
        <v>9</v>
      </c>
      <c r="C50" s="20">
        <v>14.53</v>
      </c>
      <c r="D50" s="21"/>
    </row>
    <row r="51" spans="1:4" s="23" customFormat="1" ht="15.75">
      <c r="A51" s="28" t="s">
        <v>58</v>
      </c>
      <c r="B51" s="19"/>
      <c r="C51" s="19"/>
      <c r="D51" s="22" t="e">
        <f>C51/B51</f>
        <v>#DIV/0!</v>
      </c>
    </row>
    <row r="52" spans="1:4" ht="15.75">
      <c r="A52" s="17" t="s">
        <v>23</v>
      </c>
      <c r="B52" s="19">
        <v>120</v>
      </c>
      <c r="C52" s="19">
        <f>SUM(C53:C58)</f>
        <v>100.05</v>
      </c>
      <c r="D52" s="7">
        <f>C52/B52</f>
        <v>0.83375</v>
      </c>
    </row>
    <row r="53" spans="1:4" ht="15.75">
      <c r="A53" s="10" t="s">
        <v>59</v>
      </c>
      <c r="B53" s="20" t="s">
        <v>9</v>
      </c>
      <c r="C53" s="20"/>
      <c r="D53" s="21"/>
    </row>
    <row r="54" spans="1:4" ht="15.75">
      <c r="A54" s="10" t="s">
        <v>60</v>
      </c>
      <c r="B54" s="20" t="s">
        <v>9</v>
      </c>
      <c r="C54" s="20">
        <v>20.99</v>
      </c>
      <c r="D54" s="21"/>
    </row>
    <row r="55" spans="1:4" ht="15.75">
      <c r="A55" s="10" t="s">
        <v>61</v>
      </c>
      <c r="B55" s="20" t="s">
        <v>9</v>
      </c>
      <c r="C55" s="20">
        <v>70.26</v>
      </c>
      <c r="D55" s="21"/>
    </row>
    <row r="56" spans="1:4" ht="15.75">
      <c r="A56" s="10" t="s">
        <v>62</v>
      </c>
      <c r="B56" s="20" t="s">
        <v>9</v>
      </c>
      <c r="C56" s="20"/>
      <c r="D56" s="21"/>
    </row>
    <row r="57" spans="1:4" ht="15.75">
      <c r="A57" s="10" t="s">
        <v>63</v>
      </c>
      <c r="B57" s="20" t="s">
        <v>9</v>
      </c>
      <c r="C57" s="20">
        <v>6</v>
      </c>
      <c r="D57" s="21"/>
    </row>
    <row r="58" spans="1:4" ht="15.75">
      <c r="A58" s="10" t="s">
        <v>52</v>
      </c>
      <c r="B58" s="20" t="s">
        <v>9</v>
      </c>
      <c r="C58" s="20">
        <v>2.8</v>
      </c>
      <c r="D58" s="21"/>
    </row>
    <row r="59" spans="1:4" ht="15.75">
      <c r="A59" s="26" t="s">
        <v>4</v>
      </c>
      <c r="B59" s="27">
        <f>SUM(B7,B14,B20,B32)</f>
        <v>18254.6</v>
      </c>
      <c r="C59" s="27">
        <f>SUM(C7,C14,C20,C32)</f>
        <v>10366.22</v>
      </c>
      <c r="D59" s="24">
        <f>C59/B59</f>
        <v>0.5678689207103963</v>
      </c>
    </row>
    <row r="60" ht="12" customHeight="1"/>
    <row r="61" spans="1:4" ht="15.75">
      <c r="A61" s="11" t="s">
        <v>5</v>
      </c>
      <c r="C61" s="4"/>
      <c r="D61" s="4" t="s">
        <v>8</v>
      </c>
    </row>
    <row r="62" spans="1:4" ht="15.75">
      <c r="A62" s="11"/>
      <c r="B62" s="1" t="s">
        <v>13</v>
      </c>
      <c r="C62" s="1" t="s">
        <v>14</v>
      </c>
      <c r="D62" s="4"/>
    </row>
    <row r="63" spans="1:4" ht="15.75">
      <c r="A63" s="5" t="s">
        <v>6</v>
      </c>
      <c r="B63" s="13">
        <v>21</v>
      </c>
      <c r="C63" s="13">
        <v>3</v>
      </c>
      <c r="D63" s="3" t="s">
        <v>67</v>
      </c>
    </row>
    <row r="64" spans="1:4" ht="28.5" customHeight="1">
      <c r="A64" s="14" t="s">
        <v>10</v>
      </c>
      <c r="B64" s="13">
        <v>21</v>
      </c>
      <c r="C64" s="13">
        <v>3</v>
      </c>
      <c r="D64" s="3" t="s">
        <v>68</v>
      </c>
    </row>
    <row r="65" spans="1:4" ht="15.75">
      <c r="A65" s="40" t="s">
        <v>11</v>
      </c>
      <c r="B65" s="40"/>
      <c r="C65" s="12">
        <f>B64/B63</f>
        <v>1</v>
      </c>
      <c r="D65" s="3" t="s">
        <v>69</v>
      </c>
    </row>
    <row r="66" spans="1:3" ht="15.75">
      <c r="A66" s="40" t="s">
        <v>7</v>
      </c>
      <c r="B66" s="40"/>
      <c r="C66" s="5">
        <v>351</v>
      </c>
    </row>
    <row r="67" spans="1:3" ht="15.75">
      <c r="A67" s="40" t="s">
        <v>12</v>
      </c>
      <c r="B67" s="40"/>
      <c r="C67" s="6">
        <f>C66/B63</f>
        <v>16.714285714285715</v>
      </c>
    </row>
  </sheetData>
  <sheetProtection/>
  <mergeCells count="8">
    <mergeCell ref="C1:D1"/>
    <mergeCell ref="A2:D2"/>
    <mergeCell ref="A3:D3"/>
    <mergeCell ref="A4:D4"/>
    <mergeCell ref="A66:B66"/>
    <mergeCell ref="A67:B67"/>
    <mergeCell ref="A65:B65"/>
    <mergeCell ref="A5:D5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2012-10-04T12:54:49Z</cp:lastPrinted>
  <dcterms:created xsi:type="dcterms:W3CDTF">1996-10-08T23:32:33Z</dcterms:created>
  <dcterms:modified xsi:type="dcterms:W3CDTF">2012-10-04T12:57:26Z</dcterms:modified>
  <cp:category/>
  <cp:version/>
  <cp:contentType/>
  <cp:contentStatus/>
</cp:coreProperties>
</file>